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jela Krmpotić\OneDrive\Radna površina\"/>
    </mc:Choice>
  </mc:AlternateContent>
  <xr:revisionPtr revIDLastSave="0" documentId="8_{E709A30E-F8EE-4E85-9EC6-7B1E717861AB}" xr6:coauthVersionLast="47" xr6:coauthVersionMax="47" xr10:uidLastSave="{00000000-0000-0000-0000-000000000000}"/>
  <bookViews>
    <workbookView xWindow="0" yWindow="0" windowWidth="28800" windowHeight="156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<sst xmlns="http://schemas.openxmlformats.org/spreadsheetml/2006/main" count="15428" uniqueCount="816">
  <si>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</si>
  <si>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DRŽAVNI ARHIV U GOSPIĆU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</si>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</sst>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3" zoomScaleNormal="100" workbookViewId="0">
      <selection activeCell="E200" sqref="E20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9622.5</v>
      </c>
      <c r="E6" s="2">
        <f>+E7+E14+E19+E30+E35</f>
        <v>879911.92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9622.5</v>
      </c>
      <c r="E30" s="3">
        <f>SUM(E31:E34)</f>
        <v>879911.92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9622.5</v>
      </c>
      <c r="E34" s="4">
        <v>879911.92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9022.5</v>
      </c>
      <c r="E187" s="3">
        <f>E188+E200+E233+E237+E239</f>
        <v>597603.85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1400</v>
      </c>
      <c r="E188" s="3">
        <f t="shared" si="27"/>
        <v>597603.85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1400</v>
      </c>
      <c r="E193" s="3">
        <f t="shared" si="29"/>
        <v>597603.85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1400</v>
      </c>
      <c r="E197" s="5">
        <v>597603.85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7622.5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7622.5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7622.5</v>
      </c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931265.49</v>
      </c>
      <c r="E425" s="82">
        <v>51353.57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9622.5</v>
      </c>
      <c r="E6" s="2">
        <f t="shared" ref="E6:I6" si="0">+E7+E14+E19+E30+E35</f>
        <v>879911.92</v>
      </c>
      <c r="F6" s="2">
        <f t="shared" si="0"/>
        <v>0</v>
      </c>
      <c r="G6" s="2">
        <f>+G7+G14+G19+G30+G35</f>
        <v>0</v>
      </c>
      <c r="H6" s="2">
        <f t="shared" si="0"/>
        <v>9622.5</v>
      </c>
      <c r="I6" s="2">
        <f t="shared" si="0"/>
        <v>879911.92</v>
      </c>
      <c r="J6" s="50">
        <f>IF(H6&lt;&gt;0,IF(I6/H6&gt;=100,"&gt;&gt;100",I6/H6*100),"-")</f>
        <v>9144.3171732917654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9622.5</v>
      </c>
      <c r="E30" s="3">
        <f t="shared" ref="E30:I30" si="13">SUM(E31:E34)</f>
        <v>879911.92</v>
      </c>
      <c r="F30" s="3">
        <f t="shared" si="13"/>
        <v>0</v>
      </c>
      <c r="G30" s="3">
        <f t="shared" si="13"/>
        <v>0</v>
      </c>
      <c r="H30" s="3">
        <f t="shared" si="13"/>
        <v>9622.5</v>
      </c>
      <c r="I30" s="3">
        <f t="shared" si="13"/>
        <v>879911.92</v>
      </c>
      <c r="J30" s="50">
        <f t="shared" si="2"/>
        <v>9144.3171732917654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9622.5</v>
      </c>
      <c r="E34" s="84">
        <f>SUM('510:816'!E34)</f>
        <v>879911.92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9622.5</v>
      </c>
      <c r="I34" s="11">
        <f t="shared" si="14"/>
        <v>879911.92</v>
      </c>
      <c r="J34" s="52">
        <f t="shared" si="2"/>
        <v>9144.3171732917654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9022.5</v>
      </c>
      <c r="E187" s="3">
        <f t="shared" ref="E187:I187" si="84">E188+E200+E233+E237+E239</f>
        <v>597603.85</v>
      </c>
      <c r="F187" s="3">
        <f t="shared" si="84"/>
        <v>0</v>
      </c>
      <c r="G187" s="3">
        <f t="shared" si="84"/>
        <v>0</v>
      </c>
      <c r="H187" s="3">
        <f t="shared" si="84"/>
        <v>9022.5</v>
      </c>
      <c r="I187" s="3">
        <f t="shared" si="84"/>
        <v>597603.85</v>
      </c>
      <c r="J187" s="50">
        <f t="shared" si="79"/>
        <v>6623.484067608756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1400</v>
      </c>
      <c r="E188" s="3">
        <f t="shared" si="85"/>
        <v>597603.85</v>
      </c>
      <c r="F188" s="3">
        <f t="shared" si="85"/>
        <v>0</v>
      </c>
      <c r="G188" s="3">
        <f t="shared" si="85"/>
        <v>0</v>
      </c>
      <c r="H188" s="3">
        <f t="shared" si="85"/>
        <v>1400</v>
      </c>
      <c r="I188" s="3">
        <f t="shared" si="85"/>
        <v>597603.85</v>
      </c>
      <c r="J188" s="50" t="str">
        <f t="shared" si="79"/>
        <v>&gt;&gt;100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1400</v>
      </c>
      <c r="E193" s="3">
        <f t="shared" si="88"/>
        <v>597603.85</v>
      </c>
      <c r="F193" s="3">
        <f t="shared" si="88"/>
        <v>0</v>
      </c>
      <c r="G193" s="3">
        <f t="shared" si="88"/>
        <v>0</v>
      </c>
      <c r="H193" s="3">
        <f t="shared" si="88"/>
        <v>1400</v>
      </c>
      <c r="I193" s="3">
        <f t="shared" si="88"/>
        <v>597603.85</v>
      </c>
      <c r="J193" s="50" t="str">
        <f t="shared" si="79"/>
        <v>&gt;&gt;100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1400</v>
      </c>
      <c r="E197" s="84">
        <f>SUM('510:816'!E197)</f>
        <v>597603.85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1400</v>
      </c>
      <c r="I197" s="12">
        <f t="shared" si="89"/>
        <v>597603.85</v>
      </c>
      <c r="J197" s="50" t="str">
        <f t="shared" si="79"/>
        <v>&gt;&gt;100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7622.5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7622.5</v>
      </c>
      <c r="I200" s="3">
        <f t="shared" si="90"/>
        <v>0</v>
      </c>
      <c r="J200" s="50">
        <f t="shared" si="79"/>
        <v>0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7622.5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7622.5</v>
      </c>
      <c r="I206" s="3">
        <f t="shared" si="93"/>
        <v>0</v>
      </c>
      <c r="J206" s="50">
        <f t="shared" si="79"/>
        <v>0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7622.5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7622.5</v>
      </c>
      <c r="I209" s="12">
        <f t="shared" si="94"/>
        <v>0</v>
      </c>
      <c r="J209" s="50">
        <f t="shared" si="79"/>
        <v>0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931265.49</v>
      </c>
      <c r="E425" s="84">
        <f>SUM('510:816'!E425)</f>
        <v>51353.57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931265.49</v>
      </c>
      <c r="I425" s="11">
        <f t="shared" si="176"/>
        <v>51353.57</v>
      </c>
      <c r="J425" s="50">
        <f>IF(H425&lt;&gt;0,IF(I425/H425&gt;=100,"&gt;&gt;100",I425/H425*100),"-")</f>
        <v>5.5143855915889253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Krmpotić</cp:lastModifiedBy>
  <cp:lastPrinted>2025-12-18T09:39:09Z</cp:lastPrinted>
  <dcterms:created xsi:type="dcterms:W3CDTF">2025-08-09T19:28:20Z</dcterms:created>
  <dcterms:modified xsi:type="dcterms:W3CDTF">2026-07-14T10:42:49Z</dcterms:modified>
</cp:coreProperties>
</file>